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295" tabRatio="344"/>
  </bookViews>
  <sheets>
    <sheet name="ДШИ" sheetId="5" r:id="rId1"/>
    <sheet name="ДОУ" sheetId="1" r:id="rId2"/>
    <sheet name="СОШ" sheetId="4" r:id="rId3"/>
  </sheets>
  <definedNames>
    <definedName name="_xlnm.Print_Area" localSheetId="0">ДШИ!$A$1:$D$16</definedName>
  </definedNames>
  <calcPr calcId="125725"/>
</workbook>
</file>

<file path=xl/calcChain.xml><?xml version="1.0" encoding="utf-8"?>
<calcChain xmlns="http://schemas.openxmlformats.org/spreadsheetml/2006/main">
  <c r="D6" i="5"/>
  <c r="D5"/>
  <c r="D65" i="1"/>
  <c r="D64"/>
  <c r="C65"/>
  <c r="C64"/>
  <c r="D10"/>
  <c r="D9"/>
  <c r="D8"/>
  <c r="C10"/>
  <c r="C9"/>
  <c r="C8"/>
  <c r="D6" i="4"/>
  <c r="D5"/>
  <c r="C6"/>
  <c r="C5"/>
  <c r="D60"/>
  <c r="D59"/>
  <c r="C60"/>
  <c r="C59"/>
  <c r="D22"/>
  <c r="D21"/>
  <c r="D20"/>
  <c r="C22"/>
  <c r="C21"/>
  <c r="C20"/>
  <c r="D52"/>
</calcChain>
</file>

<file path=xl/sharedStrings.xml><?xml version="1.0" encoding="utf-8"?>
<sst xmlns="http://schemas.openxmlformats.org/spreadsheetml/2006/main" count="243" uniqueCount="86">
  <si>
    <t>ИНФОРМАЦИЯ</t>
  </si>
  <si>
    <t>Главный бухгалтер</t>
  </si>
  <si>
    <t>о соотношении среднемесячной заработной платы работников административно-управленческого персонала (далее - АУП) и среднемесячной заработной платы работников учреждения</t>
  </si>
  <si>
    <t>2015 год</t>
  </si>
  <si>
    <t>2016 год</t>
  </si>
  <si>
    <r>
      <t>Наименование должности АУП
(</t>
    </r>
    <r>
      <rPr>
        <u/>
        <sz val="11"/>
        <color indexed="8"/>
        <rFont val="Calibri"/>
        <family val="2"/>
        <charset val="204"/>
      </rPr>
      <t>в соответствии с наименованием, указанным в трудовом договоре и трудовой книжке работника</t>
    </r>
    <r>
      <rPr>
        <sz val="11"/>
        <color theme="1"/>
        <rFont val="Calibri"/>
        <family val="2"/>
        <charset val="204"/>
        <scheme val="minor"/>
      </rPr>
      <t>)</t>
    </r>
  </si>
  <si>
    <t>Учреждение</t>
  </si>
  <si>
    <t>МДОУ № 1 г. Конаково</t>
  </si>
  <si>
    <t>МДОУ № 2 г. Конаково</t>
  </si>
  <si>
    <t>МДОУ № 3 г. Конаково</t>
  </si>
  <si>
    <t>МДОУ № 6 г. Конаково</t>
  </si>
  <si>
    <t>МДОУ № 7 г. Конаково</t>
  </si>
  <si>
    <t>МДОУ № 9 г. Конаково</t>
  </si>
  <si>
    <t>МДОУ № 10 г. Конаково</t>
  </si>
  <si>
    <t>МДОУ № 11 г. Конаково</t>
  </si>
  <si>
    <t>МДОУ № 12 г. Конаково</t>
  </si>
  <si>
    <t>МДОУ № 14 г. Конаково</t>
  </si>
  <si>
    <t>МДОУ № 3 п. Редкино</t>
  </si>
  <si>
    <t>МДОУ № 5 п. Редкино</t>
  </si>
  <si>
    <t>МДОУ № 10 п. Редкино</t>
  </si>
  <si>
    <t>МДОУ № 1 п. Козлово</t>
  </si>
  <si>
    <t>МДОУ № 1 п. Новозавид.</t>
  </si>
  <si>
    <t>МДОУ № 2 п. Новозавид.</t>
  </si>
  <si>
    <t>МДОУ № 1 п. Изоплит</t>
  </si>
  <si>
    <t>МДОУ № 1 п. Радченко</t>
  </si>
  <si>
    <t>МДОУ д. Ручьи</t>
  </si>
  <si>
    <t>МДОУ с. Дмитрова Гора</t>
  </si>
  <si>
    <t>МДОУ с. Селихово</t>
  </si>
  <si>
    <t>МДОУ д. Вахонино</t>
  </si>
  <si>
    <t>МДОУ д. Ст.-Мелково</t>
  </si>
  <si>
    <t>МДОУ с. Юрьево -Девичье</t>
  </si>
  <si>
    <t>МДОУ с. Городня</t>
  </si>
  <si>
    <t>МДОУ д. Мокшино</t>
  </si>
  <si>
    <t>Заведующий</t>
  </si>
  <si>
    <t xml:space="preserve">Соотношение среднемесячной заработной платы работников АУП и среднемесячной заработной платы работников 
</t>
  </si>
  <si>
    <t>СШ № 1</t>
  </si>
  <si>
    <t>СШ № 2</t>
  </si>
  <si>
    <t>СШ № 3</t>
  </si>
  <si>
    <t>Спец.(коррекц.)школа № 4</t>
  </si>
  <si>
    <t>Гимназия № 5</t>
  </si>
  <si>
    <t>СШ № 6</t>
  </si>
  <si>
    <t>СШ № 7</t>
  </si>
  <si>
    <t>СШ № 8</t>
  </si>
  <si>
    <t>СШ №9</t>
  </si>
  <si>
    <t>СШ № 1 пос. Редкино</t>
  </si>
  <si>
    <t>СШ № 2 пос. Редкино</t>
  </si>
  <si>
    <t>СШ № 3 пос. Редкино</t>
  </si>
  <si>
    <t>СШ пос. Козлово</t>
  </si>
  <si>
    <t>СШ № 1 п.Новозавидовский</t>
  </si>
  <si>
    <t>СШ № 2 п.Новозавидовский</t>
  </si>
  <si>
    <t>СШ пос.  Радченко</t>
  </si>
  <si>
    <t>СШ пос. Изоплит</t>
  </si>
  <si>
    <t>ВСШ г.Конаково</t>
  </si>
  <si>
    <t>СШ д..Озерки</t>
  </si>
  <si>
    <t>СШ пос. Первое Мая</t>
  </si>
  <si>
    <t>СШ д. Ручьи</t>
  </si>
  <si>
    <t>СШ с.  Городня</t>
  </si>
  <si>
    <t>СШ с. Селихово</t>
  </si>
  <si>
    <t>СШ с. Юрьево-Девичье</t>
  </si>
  <si>
    <t>СШ  с.Дмитрова Гора</t>
  </si>
  <si>
    <t>СШ д. Вахонино</t>
  </si>
  <si>
    <t>СШ д. Мокшино</t>
  </si>
  <si>
    <t>СШ с. Завидово</t>
  </si>
  <si>
    <t>ОШ  с. Мелково</t>
  </si>
  <si>
    <t>НШ с. Моховое</t>
  </si>
  <si>
    <t xml:space="preserve">Директор </t>
  </si>
  <si>
    <t>Заместитель директора по учебно-воспитательной работе</t>
  </si>
  <si>
    <t>Заместитель директора по административно-хозяйственной части</t>
  </si>
  <si>
    <t>Заместитель директора по административно-хозяйственной работе</t>
  </si>
  <si>
    <t>Директор</t>
  </si>
  <si>
    <t>Заместитель директора по воспитательной работе</t>
  </si>
  <si>
    <t>Заместитель заведующего по административно-хозяйственной части</t>
  </si>
  <si>
    <t>Заместитель заведующего по воспитательно-методической работе</t>
  </si>
  <si>
    <t>Заместитель заведующего по воспитательной и методической работе</t>
  </si>
  <si>
    <t>Заведующий дошкольным учреждением</t>
  </si>
  <si>
    <t>Заместитель заведующего по воспитательной работе</t>
  </si>
  <si>
    <t xml:space="preserve">Заместитель заведующего </t>
  </si>
  <si>
    <t>Заместитель заведующего по административно-хозяйственной работе</t>
  </si>
  <si>
    <t>Заместитель заведующего по хозяйственной части</t>
  </si>
  <si>
    <t>Заместитель заведующего по хозяйственной работе</t>
  </si>
  <si>
    <t>Заместитель директора по информатизации учебного процесса</t>
  </si>
  <si>
    <t>Среднемесячная
 заработная плата за 2016 год
(рублей)</t>
  </si>
  <si>
    <t xml:space="preserve">Наименование должности </t>
  </si>
  <si>
    <t>АУ молодежный центр "Иволга"</t>
  </si>
  <si>
    <t>о соотношении среднемесячной заработной платы работников административно-управленческого персонала (далее - АУП) и среднемесячной заработной платы работников  Конаковского района за 2017 г.</t>
  </si>
  <si>
    <t xml:space="preserve">Заместитель директора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</si>
</sst>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u/>
      <sz val="11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Border="1"/>
    <xf numFmtId="0" fontId="5" fillId="2" borderId="1" xfId="0" applyFont="1" applyFill="1" applyBorder="1"/>
    <xf numFmtId="0" fontId="0" fillId="3" borderId="1" xfId="0" applyFill="1" applyBorder="1"/>
    <xf numFmtId="0" fontId="0" fillId="4" borderId="1" xfId="0" applyFill="1" applyBorder="1" applyAlignment="1">
      <alignment wrapText="1"/>
    </xf>
    <xf numFmtId="2" fontId="0" fillId="4" borderId="1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4" fontId="0" fillId="4" borderId="1" xfId="0" applyNumberFormat="1" applyFont="1" applyFill="1" applyBorder="1"/>
    <xf numFmtId="4" fontId="0" fillId="0" borderId="1" xfId="0" applyNumberFormat="1" applyFont="1" applyBorder="1"/>
    <xf numFmtId="0" fontId="9" fillId="0" borderId="0" xfId="0" applyFont="1" applyFill="1"/>
    <xf numFmtId="0" fontId="9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zoomScaleNormal="100" workbookViewId="0">
      <selection activeCell="A2" sqref="A2:D2"/>
    </sheetView>
  </sheetViews>
  <sheetFormatPr defaultRowHeight="15"/>
  <cols>
    <col min="1" max="1" width="30.140625" style="6" customWidth="1"/>
    <col min="2" max="2" width="27.85546875" style="8" customWidth="1"/>
    <col min="3" max="3" width="25.5703125" customWidth="1"/>
    <col min="4" max="4" width="28.28515625" customWidth="1"/>
  </cols>
  <sheetData>
    <row r="1" spans="1:4" ht="18.75">
      <c r="A1" s="24" t="s">
        <v>0</v>
      </c>
      <c r="B1" s="24"/>
      <c r="C1" s="24"/>
      <c r="D1" s="24"/>
    </row>
    <row r="2" spans="1:4" ht="53.25" customHeight="1">
      <c r="A2" s="23" t="s">
        <v>84</v>
      </c>
      <c r="B2" s="23"/>
      <c r="C2" s="23"/>
      <c r="D2" s="23"/>
    </row>
    <row r="3" spans="1:4" ht="15" customHeight="1">
      <c r="A3" s="25" t="s">
        <v>6</v>
      </c>
      <c r="B3" s="27" t="s">
        <v>82</v>
      </c>
      <c r="C3" s="20" t="s">
        <v>81</v>
      </c>
      <c r="D3" s="20" t="s">
        <v>34</v>
      </c>
    </row>
    <row r="4" spans="1:4" s="1" customFormat="1" ht="95.25" customHeight="1">
      <c r="A4" s="26"/>
      <c r="B4" s="27"/>
      <c r="C4" s="21"/>
      <c r="D4" s="21"/>
    </row>
    <row r="5" spans="1:4" ht="15" customHeight="1">
      <c r="A5" s="22" t="s">
        <v>83</v>
      </c>
      <c r="B5" s="13" t="s">
        <v>69</v>
      </c>
      <c r="C5" s="16">
        <v>30185.99</v>
      </c>
      <c r="D5" s="14">
        <f>C5/10662.22</f>
        <v>2.8311167843094593</v>
      </c>
    </row>
    <row r="6" spans="1:4">
      <c r="A6" s="22"/>
      <c r="B6" s="7" t="s">
        <v>85</v>
      </c>
      <c r="C6" s="17">
        <v>19986.03</v>
      </c>
      <c r="D6" s="15">
        <f>C6/10662.22</f>
        <v>1.8744717329036542</v>
      </c>
    </row>
    <row r="9" spans="1:4">
      <c r="A9" s="18"/>
      <c r="B9" s="19"/>
    </row>
    <row r="10" spans="1:4">
      <c r="A10" s="18"/>
      <c r="B10" s="19"/>
    </row>
    <row r="11" spans="1:4">
      <c r="A11" s="18"/>
      <c r="B11" s="19"/>
    </row>
    <row r="12" spans="1:4">
      <c r="A12" s="18"/>
      <c r="B12" s="19"/>
    </row>
  </sheetData>
  <mergeCells count="7">
    <mergeCell ref="C3:C4"/>
    <mergeCell ref="D3:D4"/>
    <mergeCell ref="A5:A6"/>
    <mergeCell ref="A2:D2"/>
    <mergeCell ref="A1:D1"/>
    <mergeCell ref="A3:A4"/>
    <mergeCell ref="B3:B4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0"/>
  <sheetViews>
    <sheetView topLeftCell="A67" workbookViewId="0">
      <selection activeCell="C29" sqref="C29"/>
    </sheetView>
  </sheetViews>
  <sheetFormatPr defaultRowHeight="15"/>
  <cols>
    <col min="1" max="1" width="25.7109375" customWidth="1"/>
    <col min="2" max="2" width="29.42578125" customWidth="1"/>
    <col min="3" max="4" width="29.5703125" customWidth="1"/>
  </cols>
  <sheetData>
    <row r="1" spans="1:4" ht="18.75">
      <c r="A1" s="24" t="s">
        <v>0</v>
      </c>
      <c r="B1" s="24"/>
      <c r="C1" s="24"/>
      <c r="D1" s="24"/>
    </row>
    <row r="2" spans="1:4" ht="53.25" customHeight="1">
      <c r="A2" s="23" t="s">
        <v>2</v>
      </c>
      <c r="B2" s="23"/>
      <c r="C2" s="23"/>
      <c r="D2" s="23"/>
    </row>
    <row r="3" spans="1:4" ht="18.75">
      <c r="A3" s="28" t="s">
        <v>6</v>
      </c>
      <c r="B3" s="28" t="s">
        <v>5</v>
      </c>
      <c r="C3" s="3" t="s">
        <v>3</v>
      </c>
      <c r="D3" s="3" t="s">
        <v>4</v>
      </c>
    </row>
    <row r="4" spans="1:4" s="1" customFormat="1" ht="90">
      <c r="A4" s="29"/>
      <c r="B4" s="29"/>
      <c r="C4" s="4" t="s">
        <v>34</v>
      </c>
      <c r="D4" s="4" t="s">
        <v>34</v>
      </c>
    </row>
    <row r="5" spans="1:4">
      <c r="A5" s="35" t="s">
        <v>7</v>
      </c>
      <c r="B5" s="2" t="s">
        <v>33</v>
      </c>
      <c r="C5" s="2">
        <v>2.2599999999999998</v>
      </c>
      <c r="D5" s="2">
        <v>2.17</v>
      </c>
    </row>
    <row r="6" spans="1:4" ht="45">
      <c r="A6" s="36"/>
      <c r="B6" s="7" t="s">
        <v>71</v>
      </c>
      <c r="C6" s="2">
        <v>1.21</v>
      </c>
      <c r="D6" s="2">
        <v>0.87</v>
      </c>
    </row>
    <row r="7" spans="1:4">
      <c r="A7" s="38"/>
      <c r="B7" s="2" t="s">
        <v>1</v>
      </c>
      <c r="C7" s="2">
        <v>1.66</v>
      </c>
      <c r="D7" s="2">
        <v>1.68</v>
      </c>
    </row>
    <row r="8" spans="1:4">
      <c r="A8" s="35" t="s">
        <v>8</v>
      </c>
      <c r="B8" s="2" t="s">
        <v>33</v>
      </c>
      <c r="C8" s="10">
        <f>37707.28/16367.11</f>
        <v>2.3038447227396892</v>
      </c>
      <c r="D8" s="10">
        <f>37674.2/16281.27</f>
        <v>2.3139595375545028</v>
      </c>
    </row>
    <row r="9" spans="1:4" ht="45">
      <c r="A9" s="36"/>
      <c r="B9" s="7" t="s">
        <v>71</v>
      </c>
      <c r="C9" s="10">
        <f>20279.07/16367.11</f>
        <v>1.2390134849707737</v>
      </c>
      <c r="D9" s="10">
        <f>20341.79/16281.27</f>
        <v>1.2493982349042796</v>
      </c>
    </row>
    <row r="10" spans="1:4">
      <c r="A10" s="38"/>
      <c r="B10" s="2" t="s">
        <v>1</v>
      </c>
      <c r="C10" s="10">
        <f>20757/16367.11</f>
        <v>1.2682141196582659</v>
      </c>
      <c r="D10" s="10">
        <f>20833.12/16281.27</f>
        <v>1.2795758561832091</v>
      </c>
    </row>
    <row r="11" spans="1:4">
      <c r="A11" s="35" t="s">
        <v>9</v>
      </c>
      <c r="B11" s="2" t="s">
        <v>33</v>
      </c>
      <c r="C11" s="2">
        <v>1.8</v>
      </c>
      <c r="D11" s="2">
        <v>2.12</v>
      </c>
    </row>
    <row r="12" spans="1:4">
      <c r="A12" s="36"/>
      <c r="B12" s="2" t="s">
        <v>1</v>
      </c>
      <c r="C12" s="2">
        <v>1.18</v>
      </c>
      <c r="D12" s="2">
        <v>1.31</v>
      </c>
    </row>
    <row r="13" spans="1:4" ht="45">
      <c r="A13" s="38"/>
      <c r="B13" s="7" t="s">
        <v>71</v>
      </c>
      <c r="C13" s="2">
        <v>1.52</v>
      </c>
      <c r="D13" s="2">
        <v>1.53</v>
      </c>
    </row>
    <row r="14" spans="1:4">
      <c r="A14" s="35" t="s">
        <v>10</v>
      </c>
      <c r="B14" s="2" t="s">
        <v>33</v>
      </c>
      <c r="C14" s="2">
        <v>2.56</v>
      </c>
      <c r="D14" s="2">
        <v>2.5299999999999998</v>
      </c>
    </row>
    <row r="15" spans="1:4">
      <c r="A15" s="36"/>
      <c r="B15" s="7" t="s">
        <v>76</v>
      </c>
      <c r="C15" s="2">
        <v>1.29</v>
      </c>
      <c r="D15" s="2">
        <v>1.29</v>
      </c>
    </row>
    <row r="16" spans="1:4">
      <c r="A16" s="38"/>
      <c r="B16" s="2" t="s">
        <v>1</v>
      </c>
      <c r="C16" s="2">
        <v>1.36</v>
      </c>
      <c r="D16" s="2">
        <v>1.39</v>
      </c>
    </row>
    <row r="17" spans="1:4">
      <c r="A17" s="35" t="s">
        <v>11</v>
      </c>
      <c r="B17" s="2" t="s">
        <v>33</v>
      </c>
      <c r="C17" s="2">
        <v>2.2000000000000002</v>
      </c>
      <c r="D17" s="2">
        <v>2.2000000000000002</v>
      </c>
    </row>
    <row r="18" spans="1:4" ht="45">
      <c r="A18" s="36"/>
      <c r="B18" s="7" t="s">
        <v>72</v>
      </c>
      <c r="C18" s="2">
        <v>1.22</v>
      </c>
      <c r="D18" s="2">
        <v>1.32</v>
      </c>
    </row>
    <row r="19" spans="1:4" ht="30">
      <c r="A19" s="36"/>
      <c r="B19" s="7" t="s">
        <v>78</v>
      </c>
      <c r="C19" s="2">
        <v>1.28</v>
      </c>
      <c r="D19" s="2">
        <v>1.43</v>
      </c>
    </row>
    <row r="20" spans="1:4">
      <c r="A20" s="38"/>
      <c r="B20" s="2" t="s">
        <v>1</v>
      </c>
      <c r="C20" s="2">
        <v>1.49</v>
      </c>
      <c r="D20" s="2">
        <v>1.65</v>
      </c>
    </row>
    <row r="21" spans="1:4">
      <c r="A21" s="35" t="s">
        <v>12</v>
      </c>
      <c r="B21" s="2" t="s">
        <v>33</v>
      </c>
      <c r="C21" s="2">
        <v>2.4300000000000002</v>
      </c>
      <c r="D21" s="2">
        <v>2.2000000000000002</v>
      </c>
    </row>
    <row r="22" spans="1:4" ht="45">
      <c r="A22" s="36"/>
      <c r="B22" s="7" t="s">
        <v>71</v>
      </c>
      <c r="C22" s="2">
        <v>1.7</v>
      </c>
      <c r="D22" s="2">
        <v>1.35</v>
      </c>
    </row>
    <row r="23" spans="1:4">
      <c r="A23" s="36"/>
      <c r="B23" s="2" t="s">
        <v>1</v>
      </c>
      <c r="C23" s="2">
        <v>2.0099999999999998</v>
      </c>
      <c r="D23" s="2">
        <v>1.77</v>
      </c>
    </row>
    <row r="24" spans="1:4" ht="45">
      <c r="A24" s="38"/>
      <c r="B24" s="7" t="s">
        <v>73</v>
      </c>
      <c r="C24" s="2">
        <v>1</v>
      </c>
      <c r="D24" s="2">
        <v>1.45</v>
      </c>
    </row>
    <row r="25" spans="1:4">
      <c r="A25" s="35" t="s">
        <v>13</v>
      </c>
      <c r="B25" s="2" t="s">
        <v>33</v>
      </c>
      <c r="C25" s="2">
        <v>2.1800000000000002</v>
      </c>
      <c r="D25" s="2">
        <v>2.0299999999999998</v>
      </c>
    </row>
    <row r="26" spans="1:4" ht="45">
      <c r="A26" s="36"/>
      <c r="B26" s="7" t="s">
        <v>71</v>
      </c>
      <c r="C26" s="2">
        <v>0.99</v>
      </c>
      <c r="D26" s="2">
        <v>1.1100000000000001</v>
      </c>
    </row>
    <row r="27" spans="1:4">
      <c r="A27" s="36"/>
      <c r="B27" s="2" t="s">
        <v>1</v>
      </c>
      <c r="C27" s="2">
        <v>1.03</v>
      </c>
      <c r="D27" s="2">
        <v>1.27</v>
      </c>
    </row>
    <row r="28" spans="1:4" ht="45">
      <c r="A28" s="38"/>
      <c r="B28" s="7" t="s">
        <v>73</v>
      </c>
      <c r="C28" s="2">
        <v>0.96</v>
      </c>
      <c r="D28" s="2">
        <v>1.39</v>
      </c>
    </row>
    <row r="29" spans="1:4">
      <c r="A29" s="35" t="s">
        <v>14</v>
      </c>
      <c r="B29" s="2" t="s">
        <v>33</v>
      </c>
      <c r="C29" s="12">
        <v>3.39</v>
      </c>
      <c r="D29" s="2">
        <v>3.04</v>
      </c>
    </row>
    <row r="30" spans="1:4">
      <c r="A30" s="36"/>
      <c r="B30" s="2" t="s">
        <v>1</v>
      </c>
      <c r="C30" s="2">
        <v>1.71</v>
      </c>
      <c r="D30" s="2">
        <v>1.32</v>
      </c>
    </row>
    <row r="31" spans="1:4">
      <c r="A31" s="35" t="s">
        <v>15</v>
      </c>
      <c r="B31" s="2" t="s">
        <v>33</v>
      </c>
      <c r="C31" s="2">
        <v>2.7</v>
      </c>
      <c r="D31" s="2">
        <v>2.6</v>
      </c>
    </row>
    <row r="32" spans="1:4">
      <c r="A32" s="36"/>
      <c r="B32" s="2" t="s">
        <v>1</v>
      </c>
      <c r="C32" s="2">
        <v>1.1000000000000001</v>
      </c>
      <c r="D32" s="2">
        <v>1.1000000000000001</v>
      </c>
    </row>
    <row r="33" spans="1:4" ht="45">
      <c r="A33" s="36"/>
      <c r="B33" s="7" t="s">
        <v>72</v>
      </c>
      <c r="C33" s="2">
        <v>1.5</v>
      </c>
      <c r="D33" s="2">
        <v>1.3</v>
      </c>
    </row>
    <row r="34" spans="1:4" ht="45">
      <c r="A34" s="38"/>
      <c r="B34" s="7" t="s">
        <v>71</v>
      </c>
      <c r="C34" s="2">
        <v>1.4</v>
      </c>
      <c r="D34" s="2">
        <v>1.2</v>
      </c>
    </row>
    <row r="35" spans="1:4">
      <c r="A35" s="30" t="s">
        <v>16</v>
      </c>
      <c r="B35" s="2" t="s">
        <v>33</v>
      </c>
      <c r="C35" s="2">
        <v>2.4900000000000002</v>
      </c>
      <c r="D35" s="2">
        <v>2.37</v>
      </c>
    </row>
    <row r="36" spans="1:4" ht="45">
      <c r="A36" s="31"/>
      <c r="B36" s="7" t="s">
        <v>73</v>
      </c>
      <c r="C36" s="2">
        <v>2.5</v>
      </c>
      <c r="D36" s="2">
        <v>2.64</v>
      </c>
    </row>
    <row r="37" spans="1:4" ht="30">
      <c r="A37" s="31"/>
      <c r="B37" s="7" t="s">
        <v>79</v>
      </c>
      <c r="C37" s="2">
        <v>0.85</v>
      </c>
      <c r="D37" s="2">
        <v>0.82</v>
      </c>
    </row>
    <row r="38" spans="1:4">
      <c r="A38" s="32"/>
      <c r="B38" s="2" t="s">
        <v>1</v>
      </c>
      <c r="C38" s="2">
        <v>1.45</v>
      </c>
      <c r="D38" s="2">
        <v>1.33</v>
      </c>
    </row>
    <row r="39" spans="1:4" ht="30">
      <c r="A39" s="33" t="s">
        <v>17</v>
      </c>
      <c r="B39" s="7" t="s">
        <v>74</v>
      </c>
      <c r="C39" s="2">
        <v>2.65</v>
      </c>
      <c r="D39" s="2">
        <v>2.91</v>
      </c>
    </row>
    <row r="40" spans="1:4">
      <c r="A40" s="37"/>
      <c r="B40" s="2" t="s">
        <v>1</v>
      </c>
      <c r="C40" s="2">
        <v>1.1599999999999999</v>
      </c>
      <c r="D40" s="2">
        <v>0.89</v>
      </c>
    </row>
    <row r="41" spans="1:4" ht="45">
      <c r="A41" s="34"/>
      <c r="B41" s="7" t="s">
        <v>73</v>
      </c>
      <c r="C41" s="2"/>
      <c r="D41" s="2">
        <v>0.85</v>
      </c>
    </row>
    <row r="42" spans="1:4">
      <c r="A42" s="33" t="s">
        <v>18</v>
      </c>
      <c r="B42" s="2" t="s">
        <v>33</v>
      </c>
      <c r="C42" s="2"/>
      <c r="D42" s="2">
        <v>1.94</v>
      </c>
    </row>
    <row r="43" spans="1:4">
      <c r="A43" s="37"/>
      <c r="B43" s="2" t="s">
        <v>1</v>
      </c>
      <c r="C43" s="2">
        <v>1.73</v>
      </c>
      <c r="D43" s="2">
        <v>1.84</v>
      </c>
    </row>
    <row r="44" spans="1:4" ht="45">
      <c r="A44" s="37"/>
      <c r="B44" s="7" t="s">
        <v>71</v>
      </c>
      <c r="C44" s="2">
        <v>1.62</v>
      </c>
      <c r="D44" s="2">
        <v>1.77</v>
      </c>
    </row>
    <row r="45" spans="1:4" ht="30">
      <c r="A45" s="37"/>
      <c r="B45" s="7" t="s">
        <v>75</v>
      </c>
      <c r="C45" s="2">
        <v>0.9</v>
      </c>
      <c r="D45" s="2">
        <v>1.06</v>
      </c>
    </row>
    <row r="46" spans="1:4">
      <c r="A46" s="33" t="s">
        <v>19</v>
      </c>
      <c r="B46" s="2" t="s">
        <v>33</v>
      </c>
      <c r="C46" s="2">
        <v>2.0099999999999998</v>
      </c>
      <c r="D46" s="2">
        <v>2.72</v>
      </c>
    </row>
    <row r="47" spans="1:4">
      <c r="A47" s="34"/>
      <c r="B47" s="2" t="s">
        <v>1</v>
      </c>
      <c r="C47" s="2">
        <v>1.24</v>
      </c>
      <c r="D47" s="2">
        <v>1.63</v>
      </c>
    </row>
    <row r="48" spans="1:4">
      <c r="A48" s="30" t="s">
        <v>20</v>
      </c>
      <c r="B48" s="2" t="s">
        <v>33</v>
      </c>
      <c r="C48" s="2">
        <v>2.6</v>
      </c>
      <c r="D48" s="2">
        <v>2.83</v>
      </c>
    </row>
    <row r="49" spans="1:4">
      <c r="A49" s="31"/>
      <c r="B49" s="2" t="s">
        <v>1</v>
      </c>
      <c r="C49" s="2">
        <v>1.2</v>
      </c>
      <c r="D49" s="2">
        <v>1.83</v>
      </c>
    </row>
    <row r="50" spans="1:4" ht="45">
      <c r="A50" s="32"/>
      <c r="B50" s="7" t="s">
        <v>73</v>
      </c>
      <c r="C50" s="2">
        <v>1.55</v>
      </c>
      <c r="D50" s="2">
        <v>1.91</v>
      </c>
    </row>
    <row r="51" spans="1:4">
      <c r="A51" s="30" t="s">
        <v>21</v>
      </c>
      <c r="B51" s="2" t="s">
        <v>33</v>
      </c>
      <c r="C51" s="2">
        <v>3.04</v>
      </c>
      <c r="D51" s="2">
        <v>3.18</v>
      </c>
    </row>
    <row r="52" spans="1:4">
      <c r="A52" s="31"/>
      <c r="B52" s="2" t="s">
        <v>1</v>
      </c>
      <c r="C52" s="2">
        <v>1.86</v>
      </c>
      <c r="D52" s="2">
        <v>2</v>
      </c>
    </row>
    <row r="53" spans="1:4" ht="30">
      <c r="A53" s="32"/>
      <c r="B53" s="7" t="s">
        <v>79</v>
      </c>
      <c r="C53" s="2">
        <v>1.33</v>
      </c>
      <c r="D53" s="2">
        <v>1.45</v>
      </c>
    </row>
    <row r="54" spans="1:4">
      <c r="A54" s="30" t="s">
        <v>22</v>
      </c>
      <c r="B54" s="2" t="s">
        <v>33</v>
      </c>
      <c r="C54" s="2">
        <v>2.4</v>
      </c>
      <c r="D54" s="2">
        <v>2.9</v>
      </c>
    </row>
    <row r="55" spans="1:4">
      <c r="A55" s="31"/>
      <c r="B55" s="2" t="s">
        <v>1</v>
      </c>
      <c r="C55" s="2">
        <v>1.5</v>
      </c>
      <c r="D55" s="2">
        <v>1.2</v>
      </c>
    </row>
    <row r="56" spans="1:4" ht="45">
      <c r="A56" s="31"/>
      <c r="B56" s="7" t="s">
        <v>73</v>
      </c>
      <c r="C56" s="2">
        <v>1.2</v>
      </c>
      <c r="D56" s="2">
        <v>1.2</v>
      </c>
    </row>
    <row r="57" spans="1:4" ht="45">
      <c r="A57" s="32"/>
      <c r="B57" s="7" t="s">
        <v>71</v>
      </c>
      <c r="C57" s="2">
        <v>1.25</v>
      </c>
      <c r="D57" s="2">
        <v>1.26</v>
      </c>
    </row>
    <row r="58" spans="1:4">
      <c r="A58" s="30" t="s">
        <v>23</v>
      </c>
      <c r="B58" s="2" t="s">
        <v>33</v>
      </c>
      <c r="C58" s="2">
        <v>2.9</v>
      </c>
      <c r="D58" s="2">
        <v>2.9</v>
      </c>
    </row>
    <row r="59" spans="1:4" ht="45">
      <c r="A59" s="31"/>
      <c r="B59" s="7" t="s">
        <v>73</v>
      </c>
      <c r="C59" s="2">
        <v>1.8</v>
      </c>
      <c r="D59" s="2">
        <v>1.9</v>
      </c>
    </row>
    <row r="60" spans="1:4" ht="45">
      <c r="A60" s="31"/>
      <c r="B60" s="7" t="s">
        <v>71</v>
      </c>
      <c r="C60" s="2">
        <v>1.3</v>
      </c>
      <c r="D60" s="2">
        <v>1.5</v>
      </c>
    </row>
    <row r="61" spans="1:4">
      <c r="A61" s="32"/>
      <c r="B61" s="2" t="s">
        <v>1</v>
      </c>
      <c r="C61" s="2">
        <v>1.9</v>
      </c>
      <c r="D61" s="2">
        <v>2</v>
      </c>
    </row>
    <row r="62" spans="1:4">
      <c r="A62" s="30" t="s">
        <v>24</v>
      </c>
      <c r="B62" s="2" t="s">
        <v>33</v>
      </c>
      <c r="C62" s="2">
        <v>2.62</v>
      </c>
      <c r="D62" s="2">
        <v>2.87</v>
      </c>
    </row>
    <row r="63" spans="1:4">
      <c r="A63" s="32"/>
      <c r="B63" s="2" t="s">
        <v>1</v>
      </c>
      <c r="C63" s="2">
        <v>1.55</v>
      </c>
      <c r="D63" s="2">
        <v>1.77</v>
      </c>
    </row>
    <row r="64" spans="1:4">
      <c r="A64" s="33" t="s">
        <v>25</v>
      </c>
      <c r="B64" s="2" t="s">
        <v>33</v>
      </c>
      <c r="C64" s="10">
        <f>32166.22/12459.14</f>
        <v>2.5817367811903553</v>
      </c>
      <c r="D64" s="10">
        <f>30094.38/12515.78</f>
        <v>2.4045149403393156</v>
      </c>
    </row>
    <row r="65" spans="1:4">
      <c r="A65" s="34"/>
      <c r="B65" s="2" t="s">
        <v>1</v>
      </c>
      <c r="C65" s="10">
        <f>14675.64/12459.14</f>
        <v>1.1779015245032964</v>
      </c>
      <c r="D65" s="10">
        <f>14251.21/12515.78</f>
        <v>1.1386593564284446</v>
      </c>
    </row>
    <row r="66" spans="1:4">
      <c r="A66" s="30" t="s">
        <v>26</v>
      </c>
      <c r="B66" s="2" t="s">
        <v>33</v>
      </c>
      <c r="C66" s="2">
        <v>2.39</v>
      </c>
      <c r="D66" s="2">
        <v>1.8</v>
      </c>
    </row>
    <row r="67" spans="1:4">
      <c r="A67" s="32"/>
      <c r="B67" s="2" t="s">
        <v>1</v>
      </c>
      <c r="C67" s="2">
        <v>1.1599999999999999</v>
      </c>
      <c r="D67" s="2">
        <v>1.03</v>
      </c>
    </row>
    <row r="68" spans="1:4">
      <c r="A68" s="11" t="s">
        <v>27</v>
      </c>
      <c r="B68" s="2"/>
      <c r="C68" s="2"/>
      <c r="D68" s="2"/>
    </row>
    <row r="69" spans="1:4">
      <c r="A69" s="33" t="s">
        <v>28</v>
      </c>
      <c r="B69" s="2" t="s">
        <v>33</v>
      </c>
      <c r="C69" s="2">
        <v>2.21</v>
      </c>
      <c r="D69" s="2">
        <v>2.21</v>
      </c>
    </row>
    <row r="70" spans="1:4">
      <c r="A70" s="34"/>
      <c r="B70" s="2" t="s">
        <v>1</v>
      </c>
      <c r="C70" s="2">
        <v>1.05</v>
      </c>
      <c r="D70" s="2">
        <v>0.9</v>
      </c>
    </row>
    <row r="71" spans="1:4">
      <c r="A71" s="33" t="s">
        <v>29</v>
      </c>
      <c r="B71" s="2" t="s">
        <v>33</v>
      </c>
      <c r="C71" s="12">
        <v>2.74</v>
      </c>
      <c r="D71" s="2">
        <v>2.59</v>
      </c>
    </row>
    <row r="72" spans="1:4">
      <c r="A72" s="34"/>
      <c r="B72" s="2" t="s">
        <v>1</v>
      </c>
      <c r="C72" s="2">
        <v>1.36</v>
      </c>
      <c r="D72" s="2">
        <v>1.0900000000000001</v>
      </c>
    </row>
    <row r="73" spans="1:4">
      <c r="A73" s="33" t="s">
        <v>30</v>
      </c>
      <c r="B73" s="2" t="s">
        <v>33</v>
      </c>
      <c r="C73" s="2">
        <v>2.61</v>
      </c>
      <c r="D73" s="2">
        <v>2.57</v>
      </c>
    </row>
    <row r="74" spans="1:4">
      <c r="A74" s="34"/>
      <c r="B74" s="2" t="s">
        <v>1</v>
      </c>
      <c r="C74" s="2">
        <v>2.1</v>
      </c>
      <c r="D74" s="2">
        <v>1.97</v>
      </c>
    </row>
    <row r="75" spans="1:4">
      <c r="A75" s="33" t="s">
        <v>31</v>
      </c>
      <c r="B75" s="2" t="s">
        <v>33</v>
      </c>
      <c r="C75" s="2">
        <v>1.33</v>
      </c>
      <c r="D75" s="2">
        <v>1.38</v>
      </c>
    </row>
    <row r="76" spans="1:4">
      <c r="A76" s="34"/>
      <c r="B76" s="2" t="s">
        <v>1</v>
      </c>
      <c r="C76" s="2">
        <v>0.62</v>
      </c>
      <c r="D76" s="2">
        <v>0.68</v>
      </c>
    </row>
    <row r="77" spans="1:4">
      <c r="A77" s="39" t="s">
        <v>32</v>
      </c>
      <c r="B77" s="2" t="s">
        <v>33</v>
      </c>
      <c r="C77" s="2">
        <v>3.6</v>
      </c>
      <c r="D77" s="2">
        <v>3.47</v>
      </c>
    </row>
    <row r="78" spans="1:4">
      <c r="A78" s="39"/>
      <c r="B78" s="2" t="s">
        <v>1</v>
      </c>
      <c r="C78" s="2">
        <v>1.38</v>
      </c>
      <c r="D78" s="2">
        <v>1.18</v>
      </c>
    </row>
    <row r="79" spans="1:4" ht="30">
      <c r="A79" s="39"/>
      <c r="B79" s="7" t="s">
        <v>75</v>
      </c>
      <c r="C79" s="2">
        <v>2.2200000000000002</v>
      </c>
      <c r="D79" s="2">
        <v>1.62</v>
      </c>
    </row>
    <row r="80" spans="1:4" ht="45">
      <c r="A80" s="39"/>
      <c r="B80" s="7" t="s">
        <v>77</v>
      </c>
      <c r="C80" s="2">
        <v>2.12</v>
      </c>
      <c r="D80" s="2">
        <v>1.98</v>
      </c>
    </row>
  </sheetData>
  <mergeCells count="29">
    <mergeCell ref="A77:A80"/>
    <mergeCell ref="A17:A20"/>
    <mergeCell ref="A35:A38"/>
    <mergeCell ref="A51:A53"/>
    <mergeCell ref="A69:A70"/>
    <mergeCell ref="A21:A24"/>
    <mergeCell ref="A64:A65"/>
    <mergeCell ref="A31:A34"/>
    <mergeCell ref="A39:A41"/>
    <mergeCell ref="A62:A63"/>
    <mergeCell ref="A54:A57"/>
    <mergeCell ref="A58:A61"/>
    <mergeCell ref="A75:A76"/>
    <mergeCell ref="A73:A74"/>
    <mergeCell ref="A71:A72"/>
    <mergeCell ref="A66:A67"/>
    <mergeCell ref="A1:D1"/>
    <mergeCell ref="A2:D2"/>
    <mergeCell ref="B3:B4"/>
    <mergeCell ref="A48:A50"/>
    <mergeCell ref="A46:A47"/>
    <mergeCell ref="A29:A30"/>
    <mergeCell ref="A42:A45"/>
    <mergeCell ref="A3:A4"/>
    <mergeCell ref="A5:A7"/>
    <mergeCell ref="A8:A10"/>
    <mergeCell ref="A25:A28"/>
    <mergeCell ref="A14:A16"/>
    <mergeCell ref="A11:A1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1"/>
  <sheetViews>
    <sheetView workbookViewId="0">
      <selection activeCell="A44" sqref="A44:A46"/>
    </sheetView>
  </sheetViews>
  <sheetFormatPr defaultRowHeight="15"/>
  <cols>
    <col min="1" max="1" width="25.7109375" style="6" customWidth="1"/>
    <col min="2" max="2" width="41" style="8" customWidth="1"/>
    <col min="3" max="4" width="29.5703125" customWidth="1"/>
  </cols>
  <sheetData>
    <row r="1" spans="1:4" ht="18.75">
      <c r="A1" s="24" t="s">
        <v>0</v>
      </c>
      <c r="B1" s="24"/>
      <c r="C1" s="24"/>
      <c r="D1" s="24"/>
    </row>
    <row r="2" spans="1:4" ht="53.25" customHeight="1">
      <c r="A2" s="23" t="s">
        <v>2</v>
      </c>
      <c r="B2" s="23"/>
      <c r="C2" s="23"/>
      <c r="D2" s="23"/>
    </row>
    <row r="3" spans="1:4" ht="18.75">
      <c r="A3" s="25" t="s">
        <v>6</v>
      </c>
      <c r="B3" s="28" t="s">
        <v>5</v>
      </c>
      <c r="C3" s="3" t="s">
        <v>3</v>
      </c>
      <c r="D3" s="3" t="s">
        <v>4</v>
      </c>
    </row>
    <row r="4" spans="1:4" s="1" customFormat="1" ht="90">
      <c r="A4" s="26"/>
      <c r="B4" s="29"/>
      <c r="C4" s="4" t="s">
        <v>34</v>
      </c>
      <c r="D4" s="4" t="s">
        <v>34</v>
      </c>
    </row>
    <row r="5" spans="1:4">
      <c r="A5" s="40" t="s">
        <v>35</v>
      </c>
      <c r="B5" s="7" t="s">
        <v>65</v>
      </c>
      <c r="C5" s="10">
        <f>51056.43/28439.74</f>
        <v>1.7952495346300634</v>
      </c>
      <c r="D5" s="10">
        <f>26101.5/26537.88</f>
        <v>0.98355633532143483</v>
      </c>
    </row>
    <row r="6" spans="1:4">
      <c r="A6" s="42"/>
      <c r="B6" s="7" t="s">
        <v>1</v>
      </c>
      <c r="C6" s="10">
        <f>43888.25/28439.74</f>
        <v>1.5432015201264146</v>
      </c>
      <c r="D6" s="10">
        <f>59949.21/26537.88</f>
        <v>2.2590052408104944</v>
      </c>
    </row>
    <row r="7" spans="1:4">
      <c r="A7" s="40" t="s">
        <v>36</v>
      </c>
      <c r="B7" s="7" t="s">
        <v>65</v>
      </c>
      <c r="C7" s="2">
        <v>2.9</v>
      </c>
      <c r="D7" s="2">
        <v>2.6</v>
      </c>
    </row>
    <row r="8" spans="1:4">
      <c r="A8" s="41"/>
      <c r="B8" s="7" t="s">
        <v>1</v>
      </c>
      <c r="C8" s="2">
        <v>2.2000000000000002</v>
      </c>
      <c r="D8" s="2">
        <v>1.7</v>
      </c>
    </row>
    <row r="9" spans="1:4" ht="30">
      <c r="A9" s="42"/>
      <c r="B9" s="7" t="s">
        <v>67</v>
      </c>
      <c r="C9" s="2">
        <v>1.2</v>
      </c>
      <c r="D9" s="2"/>
    </row>
    <row r="10" spans="1:4">
      <c r="A10" s="40" t="s">
        <v>37</v>
      </c>
      <c r="B10" s="7" t="s">
        <v>65</v>
      </c>
      <c r="C10" s="2">
        <v>2.74</v>
      </c>
      <c r="D10" s="2">
        <v>2.64</v>
      </c>
    </row>
    <row r="11" spans="1:4">
      <c r="A11" s="41"/>
      <c r="B11" s="7" t="s">
        <v>1</v>
      </c>
      <c r="C11" s="2">
        <v>2.29</v>
      </c>
      <c r="D11" s="2">
        <v>2.2999999999999998</v>
      </c>
    </row>
    <row r="12" spans="1:4" ht="30">
      <c r="A12" s="42"/>
      <c r="B12" s="7" t="s">
        <v>67</v>
      </c>
      <c r="C12" s="2">
        <v>1.03</v>
      </c>
      <c r="D12" s="2">
        <v>1.07</v>
      </c>
    </row>
    <row r="13" spans="1:4">
      <c r="A13" s="40" t="s">
        <v>38</v>
      </c>
      <c r="B13" s="7" t="s">
        <v>65</v>
      </c>
      <c r="C13" s="2">
        <v>2.4</v>
      </c>
      <c r="D13" s="2">
        <v>2.2999999999999998</v>
      </c>
    </row>
    <row r="14" spans="1:4">
      <c r="A14" s="42"/>
      <c r="B14" s="7" t="s">
        <v>1</v>
      </c>
      <c r="C14" s="2">
        <v>1.5</v>
      </c>
      <c r="D14" s="2">
        <v>1.3</v>
      </c>
    </row>
    <row r="15" spans="1:4">
      <c r="A15" s="40" t="s">
        <v>39</v>
      </c>
      <c r="B15" s="7" t="s">
        <v>65</v>
      </c>
      <c r="C15" s="2">
        <v>2.8</v>
      </c>
      <c r="D15" s="2">
        <v>3.1</v>
      </c>
    </row>
    <row r="16" spans="1:4" ht="30">
      <c r="A16" s="41"/>
      <c r="B16" s="9" t="s">
        <v>70</v>
      </c>
      <c r="C16" s="2">
        <v>1.5</v>
      </c>
      <c r="D16" s="2">
        <v>1.5</v>
      </c>
    </row>
    <row r="17" spans="1:4" ht="30">
      <c r="A17" s="41"/>
      <c r="B17" s="7" t="s">
        <v>67</v>
      </c>
      <c r="C17" s="2">
        <v>1.6</v>
      </c>
      <c r="D17" s="2">
        <v>1.6</v>
      </c>
    </row>
    <row r="18" spans="1:4">
      <c r="A18" s="41"/>
      <c r="B18" s="7" t="s">
        <v>1</v>
      </c>
      <c r="C18" s="2">
        <v>3.3</v>
      </c>
      <c r="D18" s="2">
        <v>3</v>
      </c>
    </row>
    <row r="19" spans="1:4" ht="30">
      <c r="A19" s="42"/>
      <c r="B19" s="7" t="s">
        <v>80</v>
      </c>
      <c r="C19" s="2">
        <v>0.9</v>
      </c>
      <c r="D19" s="2">
        <v>0.9</v>
      </c>
    </row>
    <row r="20" spans="1:4">
      <c r="A20" s="40" t="s">
        <v>40</v>
      </c>
      <c r="B20" s="7" t="s">
        <v>65</v>
      </c>
      <c r="C20" s="10">
        <f>41851.2/20426.63</f>
        <v>2.0488548527094284</v>
      </c>
      <c r="D20" s="10">
        <f>41881.04/20977.26</f>
        <v>1.9964971593048855</v>
      </c>
    </row>
    <row r="21" spans="1:4">
      <c r="A21" s="41"/>
      <c r="B21" s="7" t="s">
        <v>1</v>
      </c>
      <c r="C21" s="10">
        <f>35536.56/20426.63</f>
        <v>1.7397172220772588</v>
      </c>
      <c r="D21" s="10">
        <f>32008.78/20977.26</f>
        <v>1.5258799290279093</v>
      </c>
    </row>
    <row r="22" spans="1:4" ht="30">
      <c r="A22" s="42"/>
      <c r="B22" s="7" t="s">
        <v>67</v>
      </c>
      <c r="C22" s="10">
        <f>23785.48/20426.63</f>
        <v>1.1644348578301951</v>
      </c>
      <c r="D22" s="10">
        <f>22656.32/20977.26</f>
        <v>1.0800419120514311</v>
      </c>
    </row>
    <row r="23" spans="1:4">
      <c r="A23" s="40" t="s">
        <v>41</v>
      </c>
      <c r="B23" s="7" t="s">
        <v>65</v>
      </c>
      <c r="C23" s="2">
        <v>2.4700000000000002</v>
      </c>
      <c r="D23" s="2">
        <v>2.42</v>
      </c>
    </row>
    <row r="24" spans="1:4">
      <c r="A24" s="41"/>
      <c r="B24" s="7" t="s">
        <v>1</v>
      </c>
      <c r="C24" s="2">
        <v>2.16</v>
      </c>
      <c r="D24" s="2">
        <v>1.96</v>
      </c>
    </row>
    <row r="25" spans="1:4" ht="30">
      <c r="A25" s="41"/>
      <c r="B25" s="7" t="s">
        <v>68</v>
      </c>
      <c r="C25" s="2">
        <v>0.76</v>
      </c>
      <c r="D25" s="2">
        <v>0.77</v>
      </c>
    </row>
    <row r="26" spans="1:4">
      <c r="A26" s="40" t="s">
        <v>42</v>
      </c>
      <c r="B26" s="7" t="s">
        <v>65</v>
      </c>
      <c r="C26" s="2">
        <v>2.04</v>
      </c>
      <c r="D26" s="2">
        <v>2.2799999999999998</v>
      </c>
    </row>
    <row r="27" spans="1:4">
      <c r="A27" s="41"/>
      <c r="B27" s="7" t="s">
        <v>1</v>
      </c>
      <c r="C27" s="2">
        <v>2.0499999999999998</v>
      </c>
      <c r="D27" s="2">
        <v>1.9</v>
      </c>
    </row>
    <row r="28" spans="1:4" ht="30">
      <c r="A28" s="41"/>
      <c r="B28" s="9" t="s">
        <v>66</v>
      </c>
      <c r="C28" s="5">
        <v>0.37</v>
      </c>
      <c r="D28" s="5">
        <v>0.35</v>
      </c>
    </row>
    <row r="29" spans="1:4" ht="30">
      <c r="A29" s="42"/>
      <c r="B29" s="7" t="s">
        <v>67</v>
      </c>
      <c r="C29" s="2">
        <v>1.01</v>
      </c>
      <c r="D29" s="2">
        <v>1.01</v>
      </c>
    </row>
    <row r="30" spans="1:4">
      <c r="A30" s="40" t="s">
        <v>43</v>
      </c>
      <c r="B30" s="7" t="s">
        <v>65</v>
      </c>
      <c r="C30" s="2">
        <v>3.08</v>
      </c>
      <c r="D30" s="2">
        <v>3.01</v>
      </c>
    </row>
    <row r="31" spans="1:4">
      <c r="A31" s="41"/>
      <c r="B31" s="7" t="s">
        <v>1</v>
      </c>
      <c r="C31" s="2">
        <v>2.5</v>
      </c>
      <c r="D31" s="2">
        <v>2.4</v>
      </c>
    </row>
    <row r="32" spans="1:4" ht="30">
      <c r="A32" s="42"/>
      <c r="B32" s="7" t="s">
        <v>68</v>
      </c>
      <c r="C32" s="2">
        <v>1.19</v>
      </c>
      <c r="D32" s="2">
        <v>1.01</v>
      </c>
    </row>
    <row r="33" spans="1:4">
      <c r="A33" s="40" t="s">
        <v>44</v>
      </c>
      <c r="B33" s="7" t="s">
        <v>65</v>
      </c>
      <c r="C33" s="2">
        <v>2.39</v>
      </c>
      <c r="D33" s="2">
        <v>2.39</v>
      </c>
    </row>
    <row r="34" spans="1:4">
      <c r="A34" s="41"/>
      <c r="B34" s="7" t="s">
        <v>1</v>
      </c>
      <c r="C34" s="2">
        <v>1.46</v>
      </c>
      <c r="D34" s="2">
        <v>1.48</v>
      </c>
    </row>
    <row r="35" spans="1:4" ht="30">
      <c r="A35" s="42"/>
      <c r="B35" s="9" t="s">
        <v>66</v>
      </c>
      <c r="C35" s="2"/>
      <c r="D35" s="2">
        <v>2</v>
      </c>
    </row>
    <row r="36" spans="1:4">
      <c r="A36" s="40" t="s">
        <v>45</v>
      </c>
      <c r="B36" s="7" t="s">
        <v>65</v>
      </c>
      <c r="C36" s="2">
        <v>1.96</v>
      </c>
      <c r="D36" s="2">
        <v>2.0699999999999998</v>
      </c>
    </row>
    <row r="37" spans="1:4">
      <c r="A37" s="41"/>
      <c r="B37" s="7" t="s">
        <v>1</v>
      </c>
      <c r="C37" s="2">
        <v>1.7</v>
      </c>
      <c r="D37" s="2">
        <v>1.4</v>
      </c>
    </row>
    <row r="38" spans="1:4" ht="30">
      <c r="A38" s="42"/>
      <c r="B38" s="7" t="s">
        <v>67</v>
      </c>
      <c r="C38" s="2">
        <v>1.03</v>
      </c>
      <c r="D38" s="2">
        <v>0.89</v>
      </c>
    </row>
    <row r="39" spans="1:4">
      <c r="A39" s="40" t="s">
        <v>46</v>
      </c>
      <c r="B39" s="7" t="s">
        <v>65</v>
      </c>
      <c r="C39" s="2">
        <v>2.2999999999999998</v>
      </c>
      <c r="D39" s="2">
        <v>2.7</v>
      </c>
    </row>
    <row r="40" spans="1:4" ht="30">
      <c r="A40" s="41"/>
      <c r="B40" s="9" t="s">
        <v>66</v>
      </c>
      <c r="C40" s="2">
        <v>1.5</v>
      </c>
      <c r="D40" s="2">
        <v>1.8</v>
      </c>
    </row>
    <row r="41" spans="1:4" ht="30">
      <c r="A41" s="41"/>
      <c r="B41" s="9" t="s">
        <v>70</v>
      </c>
      <c r="C41" s="2">
        <v>1.2</v>
      </c>
      <c r="D41" s="2">
        <v>1.5</v>
      </c>
    </row>
    <row r="42" spans="1:4" ht="30">
      <c r="A42" s="41"/>
      <c r="B42" s="7" t="s">
        <v>67</v>
      </c>
      <c r="C42" s="2">
        <v>1.9</v>
      </c>
      <c r="D42" s="2">
        <v>2.1</v>
      </c>
    </row>
    <row r="43" spans="1:4">
      <c r="A43" s="42"/>
      <c r="B43" s="7" t="s">
        <v>1</v>
      </c>
      <c r="C43" s="2">
        <v>1.7</v>
      </c>
      <c r="D43" s="2">
        <v>1.9</v>
      </c>
    </row>
    <row r="44" spans="1:4">
      <c r="A44" s="40" t="s">
        <v>47</v>
      </c>
      <c r="B44" s="7" t="s">
        <v>65</v>
      </c>
      <c r="C44" s="2">
        <v>3.87</v>
      </c>
      <c r="D44" s="2">
        <v>3.76</v>
      </c>
    </row>
    <row r="45" spans="1:4">
      <c r="A45" s="41"/>
      <c r="B45" s="7" t="s">
        <v>1</v>
      </c>
      <c r="C45" s="2">
        <v>2.19</v>
      </c>
      <c r="D45" s="2">
        <v>1.68</v>
      </c>
    </row>
    <row r="46" spans="1:4" ht="30">
      <c r="A46" s="42"/>
      <c r="B46" s="7" t="s">
        <v>67</v>
      </c>
      <c r="C46" s="2">
        <v>1.2</v>
      </c>
      <c r="D46" s="2">
        <v>0.94</v>
      </c>
    </row>
    <row r="47" spans="1:4" ht="25.5" customHeight="1">
      <c r="A47" s="40" t="s">
        <v>48</v>
      </c>
      <c r="B47" s="7" t="s">
        <v>65</v>
      </c>
      <c r="C47" s="2">
        <v>2.15</v>
      </c>
      <c r="D47" s="2">
        <v>2.23</v>
      </c>
    </row>
    <row r="48" spans="1:4">
      <c r="A48" s="41"/>
      <c r="B48" s="7" t="s">
        <v>1</v>
      </c>
      <c r="C48" s="2">
        <v>1.25</v>
      </c>
      <c r="D48" s="2">
        <v>1.26</v>
      </c>
    </row>
    <row r="49" spans="1:4" ht="30">
      <c r="A49" s="42"/>
      <c r="B49" s="7" t="s">
        <v>67</v>
      </c>
      <c r="C49" s="2">
        <v>1.6</v>
      </c>
      <c r="D49" s="2">
        <v>1.7</v>
      </c>
    </row>
    <row r="50" spans="1:4" ht="25.5" customHeight="1">
      <c r="A50" s="40" t="s">
        <v>49</v>
      </c>
      <c r="B50" s="7" t="s">
        <v>65</v>
      </c>
      <c r="C50" s="2">
        <v>3.26</v>
      </c>
      <c r="D50" s="2">
        <v>2.78</v>
      </c>
    </row>
    <row r="51" spans="1:4">
      <c r="A51" s="41"/>
      <c r="B51" s="7" t="s">
        <v>1</v>
      </c>
      <c r="C51" s="2">
        <v>1.33</v>
      </c>
      <c r="D51" s="2">
        <v>1.1200000000000001</v>
      </c>
    </row>
    <row r="52" spans="1:4" ht="30">
      <c r="A52" s="41"/>
      <c r="B52" s="7" t="s">
        <v>67</v>
      </c>
      <c r="C52" s="2"/>
      <c r="D52" s="10">
        <f>17195/20278</f>
        <v>0.84796330999112335</v>
      </c>
    </row>
    <row r="53" spans="1:4" ht="30">
      <c r="A53" s="42"/>
      <c r="B53" s="9" t="s">
        <v>70</v>
      </c>
      <c r="C53" s="2">
        <v>1.21</v>
      </c>
      <c r="D53" s="2">
        <v>0.91</v>
      </c>
    </row>
    <row r="54" spans="1:4">
      <c r="A54" s="40" t="s">
        <v>50</v>
      </c>
      <c r="B54" s="2" t="s">
        <v>65</v>
      </c>
      <c r="C54" s="2">
        <v>2.69</v>
      </c>
      <c r="D54" s="2">
        <v>2.82</v>
      </c>
    </row>
    <row r="55" spans="1:4">
      <c r="A55" s="41"/>
      <c r="B55" s="2" t="s">
        <v>1</v>
      </c>
      <c r="C55" s="2">
        <v>1.58</v>
      </c>
      <c r="D55" s="2">
        <v>1.82</v>
      </c>
    </row>
    <row r="56" spans="1:4" ht="30">
      <c r="A56" s="42"/>
      <c r="B56" s="9" t="s">
        <v>70</v>
      </c>
      <c r="C56" s="2">
        <v>1.47</v>
      </c>
      <c r="D56" s="2">
        <v>1.63</v>
      </c>
    </row>
    <row r="57" spans="1:4">
      <c r="A57" s="40" t="s">
        <v>51</v>
      </c>
      <c r="B57" s="7" t="s">
        <v>65</v>
      </c>
      <c r="C57" s="2">
        <v>3.63</v>
      </c>
      <c r="D57" s="2">
        <v>3.51</v>
      </c>
    </row>
    <row r="58" spans="1:4">
      <c r="A58" s="42"/>
      <c r="B58" s="7" t="s">
        <v>1</v>
      </c>
      <c r="C58" s="2">
        <v>1.24</v>
      </c>
      <c r="D58" s="2">
        <v>1.1299999999999999</v>
      </c>
    </row>
    <row r="59" spans="1:4">
      <c r="A59" s="40" t="s">
        <v>52</v>
      </c>
      <c r="B59" s="7" t="s">
        <v>65</v>
      </c>
      <c r="C59" s="10">
        <f>54575.05/24345.11</f>
        <v>2.2417253403250181</v>
      </c>
      <c r="D59" s="10">
        <f>52965.13/24039.21</f>
        <v>2.2032808066488041</v>
      </c>
    </row>
    <row r="60" spans="1:4">
      <c r="A60" s="42"/>
      <c r="B60" s="7" t="s">
        <v>1</v>
      </c>
      <c r="C60" s="10">
        <f>31809.29/24345.11</f>
        <v>1.3065987378984938</v>
      </c>
      <c r="D60" s="10">
        <f>31758.67/24039.21</f>
        <v>1.3211195376220766</v>
      </c>
    </row>
    <row r="61" spans="1:4">
      <c r="A61" s="40" t="s">
        <v>53</v>
      </c>
      <c r="B61" s="7" t="s">
        <v>65</v>
      </c>
      <c r="C61" s="2">
        <v>3.51</v>
      </c>
      <c r="D61" s="2">
        <v>3.72</v>
      </c>
    </row>
    <row r="62" spans="1:4" ht="30">
      <c r="A62" s="41"/>
      <c r="B62" s="9" t="s">
        <v>70</v>
      </c>
      <c r="C62" s="2">
        <v>2.5</v>
      </c>
      <c r="D62" s="2">
        <v>2.58</v>
      </c>
    </row>
    <row r="63" spans="1:4">
      <c r="A63" s="42"/>
      <c r="B63" s="7" t="s">
        <v>1</v>
      </c>
      <c r="C63" s="12">
        <v>2.64</v>
      </c>
      <c r="D63" s="2">
        <v>2.5499999999999998</v>
      </c>
    </row>
    <row r="64" spans="1:4">
      <c r="A64" s="40" t="s">
        <v>54</v>
      </c>
      <c r="B64" s="7" t="s">
        <v>65</v>
      </c>
      <c r="C64" s="2">
        <v>2.74</v>
      </c>
      <c r="D64" s="2">
        <v>2.94</v>
      </c>
    </row>
    <row r="65" spans="1:4" ht="30">
      <c r="A65" s="41"/>
      <c r="B65" s="9" t="s">
        <v>66</v>
      </c>
      <c r="C65" s="2">
        <v>1.06</v>
      </c>
      <c r="D65" s="2">
        <v>0.98</v>
      </c>
    </row>
    <row r="66" spans="1:4" ht="30">
      <c r="A66" s="41"/>
      <c r="B66" s="9" t="s">
        <v>70</v>
      </c>
      <c r="C66" s="2">
        <v>1.07</v>
      </c>
      <c r="D66" s="2">
        <v>0.98</v>
      </c>
    </row>
    <row r="67" spans="1:4">
      <c r="A67" s="42"/>
      <c r="B67" s="2" t="s">
        <v>1</v>
      </c>
      <c r="C67" s="2">
        <v>1.45</v>
      </c>
      <c r="D67" s="2">
        <v>1.43</v>
      </c>
    </row>
    <row r="68" spans="1:4">
      <c r="A68" s="40" t="s">
        <v>55</v>
      </c>
      <c r="B68" s="2" t="s">
        <v>65</v>
      </c>
      <c r="C68" s="2">
        <v>2.16</v>
      </c>
      <c r="D68" s="2">
        <v>2.27</v>
      </c>
    </row>
    <row r="69" spans="1:4">
      <c r="A69" s="42"/>
      <c r="B69" s="2" t="s">
        <v>1</v>
      </c>
      <c r="C69" s="2">
        <v>1.69</v>
      </c>
      <c r="D69" s="2">
        <v>1.75</v>
      </c>
    </row>
    <row r="70" spans="1:4">
      <c r="A70" s="40" t="s">
        <v>56</v>
      </c>
      <c r="B70" s="2" t="s">
        <v>65</v>
      </c>
      <c r="C70" s="2">
        <v>2.39</v>
      </c>
      <c r="D70" s="2">
        <v>2.16</v>
      </c>
    </row>
    <row r="71" spans="1:4">
      <c r="A71" s="42"/>
      <c r="B71" s="2" t="s">
        <v>1</v>
      </c>
      <c r="C71" s="2">
        <v>1.72</v>
      </c>
      <c r="D71" s="2">
        <v>1.71</v>
      </c>
    </row>
    <row r="72" spans="1:4">
      <c r="A72" s="40" t="s">
        <v>57</v>
      </c>
      <c r="B72" s="2" t="s">
        <v>65</v>
      </c>
      <c r="C72" s="2">
        <v>2.2999999999999998</v>
      </c>
      <c r="D72" s="2">
        <v>2.14</v>
      </c>
    </row>
    <row r="73" spans="1:4">
      <c r="A73" s="41"/>
      <c r="B73" s="2" t="s">
        <v>1</v>
      </c>
      <c r="C73" s="2">
        <v>1.71</v>
      </c>
      <c r="D73" s="2">
        <v>1.65</v>
      </c>
    </row>
    <row r="74" spans="1:4" ht="30">
      <c r="A74" s="42"/>
      <c r="B74" s="9" t="s">
        <v>70</v>
      </c>
      <c r="C74" s="2">
        <v>1.75</v>
      </c>
      <c r="D74" s="2">
        <v>0</v>
      </c>
    </row>
    <row r="75" spans="1:4">
      <c r="A75" s="40" t="s">
        <v>58</v>
      </c>
      <c r="B75" s="2" t="s">
        <v>65</v>
      </c>
      <c r="C75" s="2">
        <v>2.71</v>
      </c>
      <c r="D75" s="2">
        <v>2.82</v>
      </c>
    </row>
    <row r="76" spans="1:4">
      <c r="A76" s="42"/>
      <c r="B76" s="2" t="s">
        <v>1</v>
      </c>
      <c r="C76" s="2">
        <v>1.44</v>
      </c>
      <c r="D76" s="2">
        <v>1.44</v>
      </c>
    </row>
    <row r="77" spans="1:4">
      <c r="A77" s="40" t="s">
        <v>59</v>
      </c>
      <c r="B77" s="2" t="s">
        <v>65</v>
      </c>
      <c r="C77" s="2">
        <v>2.4</v>
      </c>
      <c r="D77" s="2">
        <v>2.29</v>
      </c>
    </row>
    <row r="78" spans="1:4">
      <c r="A78" s="42"/>
      <c r="B78" s="2" t="s">
        <v>1</v>
      </c>
      <c r="C78" s="2">
        <v>1.04</v>
      </c>
      <c r="D78" s="2">
        <v>1.01</v>
      </c>
    </row>
    <row r="79" spans="1:4">
      <c r="A79" s="40" t="s">
        <v>60</v>
      </c>
      <c r="B79" s="2" t="s">
        <v>65</v>
      </c>
      <c r="C79" s="2">
        <v>2.65</v>
      </c>
      <c r="D79" s="2">
        <v>2.48</v>
      </c>
    </row>
    <row r="80" spans="1:4">
      <c r="A80" s="42"/>
      <c r="B80" s="2" t="s">
        <v>1</v>
      </c>
      <c r="C80" s="2">
        <v>1.72</v>
      </c>
      <c r="D80" s="2">
        <v>1.46</v>
      </c>
    </row>
    <row r="81" spans="1:4">
      <c r="A81" s="40" t="s">
        <v>61</v>
      </c>
      <c r="B81" s="7" t="s">
        <v>65</v>
      </c>
      <c r="C81" s="2">
        <v>1.98</v>
      </c>
      <c r="D81" s="2">
        <v>1.92</v>
      </c>
    </row>
    <row r="82" spans="1:4">
      <c r="A82" s="41"/>
      <c r="B82" s="7" t="s">
        <v>1</v>
      </c>
      <c r="C82" s="2">
        <v>1.71</v>
      </c>
      <c r="D82" s="2">
        <v>1.67</v>
      </c>
    </row>
    <row r="83" spans="1:4" ht="30">
      <c r="A83" s="41"/>
      <c r="B83" s="9" t="s">
        <v>66</v>
      </c>
      <c r="C83" s="2">
        <v>2.1800000000000002</v>
      </c>
      <c r="D83" s="2">
        <v>2.12</v>
      </c>
    </row>
    <row r="84" spans="1:4" ht="30">
      <c r="A84" s="41"/>
      <c r="B84" s="9" t="s">
        <v>70</v>
      </c>
      <c r="C84" s="2">
        <v>1.88</v>
      </c>
      <c r="D84" s="2">
        <v>1.83</v>
      </c>
    </row>
    <row r="85" spans="1:4" ht="30">
      <c r="A85" s="42"/>
      <c r="B85" s="7" t="s">
        <v>67</v>
      </c>
      <c r="C85" s="2">
        <v>1.05</v>
      </c>
      <c r="D85" s="2">
        <v>1.1499999999999999</v>
      </c>
    </row>
    <row r="86" spans="1:4">
      <c r="A86" s="40" t="s">
        <v>62</v>
      </c>
      <c r="B86" s="2" t="s">
        <v>65</v>
      </c>
      <c r="C86" s="12">
        <v>3.95</v>
      </c>
      <c r="D86" s="2">
        <v>4.2</v>
      </c>
    </row>
    <row r="87" spans="1:4">
      <c r="A87" s="42"/>
      <c r="B87" s="2" t="s">
        <v>1</v>
      </c>
      <c r="C87" s="2">
        <v>2.3199999999999998</v>
      </c>
      <c r="D87" s="2">
        <v>2.4</v>
      </c>
    </row>
    <row r="88" spans="1:4">
      <c r="A88" s="40" t="s">
        <v>63</v>
      </c>
      <c r="B88" s="2" t="s">
        <v>65</v>
      </c>
      <c r="C88" s="2">
        <v>2.2000000000000002</v>
      </c>
      <c r="D88" s="2">
        <v>2</v>
      </c>
    </row>
    <row r="89" spans="1:4">
      <c r="A89" s="42"/>
      <c r="B89" s="2" t="s">
        <v>1</v>
      </c>
      <c r="C89" s="2">
        <v>1.3</v>
      </c>
      <c r="D89" s="2">
        <v>1.3</v>
      </c>
    </row>
    <row r="90" spans="1:4">
      <c r="A90" s="43" t="s">
        <v>64</v>
      </c>
      <c r="B90" s="2" t="s">
        <v>65</v>
      </c>
      <c r="C90" s="2">
        <v>2.8</v>
      </c>
      <c r="D90" s="2">
        <v>2.5</v>
      </c>
    </row>
    <row r="91" spans="1:4">
      <c r="A91" s="43"/>
      <c r="B91" s="2" t="s">
        <v>1</v>
      </c>
      <c r="C91" s="2">
        <v>1.2</v>
      </c>
      <c r="D91" s="2">
        <v>1.2</v>
      </c>
    </row>
  </sheetData>
  <mergeCells count="34">
    <mergeCell ref="A72:A74"/>
    <mergeCell ref="A70:A71"/>
    <mergeCell ref="A57:A58"/>
    <mergeCell ref="A47:A49"/>
    <mergeCell ref="A50:A53"/>
    <mergeCell ref="A64:A67"/>
    <mergeCell ref="A68:A69"/>
    <mergeCell ref="A54:A56"/>
    <mergeCell ref="A59:A60"/>
    <mergeCell ref="A61:A63"/>
    <mergeCell ref="A44:A46"/>
    <mergeCell ref="A5:A6"/>
    <mergeCell ref="A7:A9"/>
    <mergeCell ref="A23:A25"/>
    <mergeCell ref="A30:A32"/>
    <mergeCell ref="A36:A38"/>
    <mergeCell ref="A39:A43"/>
    <mergeCell ref="A90:A91"/>
    <mergeCell ref="A88:A89"/>
    <mergeCell ref="A77:A78"/>
    <mergeCell ref="A75:A76"/>
    <mergeCell ref="A86:A87"/>
    <mergeCell ref="A81:A85"/>
    <mergeCell ref="A79:A80"/>
    <mergeCell ref="A1:D1"/>
    <mergeCell ref="A2:D2"/>
    <mergeCell ref="A33:A35"/>
    <mergeCell ref="A13:A14"/>
    <mergeCell ref="A3:A4"/>
    <mergeCell ref="A10:A12"/>
    <mergeCell ref="A15:A19"/>
    <mergeCell ref="A26:A29"/>
    <mergeCell ref="B3:B4"/>
    <mergeCell ref="A20:A2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3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ДШИ</vt:lpstr>
      <vt:lpstr>ДОУ</vt:lpstr>
      <vt:lpstr>СОШ</vt:lpstr>
      <vt:lpstr>ДШИ!Область_печати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2017-03-27T07:05:43Z</cp:lastPrinted>
  <dcterms:created xsi:type="dcterms:W3CDTF">2006-09-28T05:33:49Z</dcterms:created>
  <dcterms:modified xsi:type="dcterms:W3CDTF">2018-03-29T08:24:01Z</dcterms:modified>
</cp:coreProperties>
</file>